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10068" activeTab="1"/>
  </bookViews>
  <sheets>
    <sheet name="Sheet2 (2)" sheetId="4" r:id="rId1"/>
    <sheet name="Sheet2" sheetId="2" r:id="rId2"/>
    <sheet name="Sheet3" sheetId="3" r:id="rId3"/>
  </sheets>
  <definedNames>
    <definedName name="_xlnm.Print_Area" localSheetId="1">Sheet2!$A$1:$H$18</definedName>
    <definedName name="_xlnm.Print_Area" localSheetId="0">'Sheet2 (2)'!$A$1:$I$43</definedName>
  </definedNames>
  <calcPr calcId="145621"/>
</workbook>
</file>

<file path=xl/calcChain.xml><?xml version="1.0" encoding="utf-8"?>
<calcChain xmlns="http://schemas.openxmlformats.org/spreadsheetml/2006/main">
  <c r="F15" i="2" l="1"/>
  <c r="D15" i="2"/>
  <c r="C15" i="2"/>
  <c r="I47" i="4" l="1"/>
  <c r="G43" i="4"/>
  <c r="E42" i="4"/>
  <c r="D42" i="4"/>
  <c r="F40" i="4"/>
  <c r="F39" i="4"/>
  <c r="F38" i="4"/>
  <c r="F37" i="4"/>
  <c r="F36" i="4"/>
  <c r="D36" i="4"/>
  <c r="C36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7" i="4" s="1"/>
  <c r="A38" i="4" s="1"/>
  <c r="A39" i="4" s="1"/>
  <c r="A40" i="4" s="1"/>
  <c r="A41" i="4" s="1"/>
  <c r="F9" i="4"/>
  <c r="A9" i="4"/>
  <c r="F8" i="4"/>
  <c r="A8" i="4"/>
  <c r="E7" i="4"/>
  <c r="E43" i="4" s="1"/>
  <c r="D7" i="4"/>
  <c r="D43" i="4" s="1"/>
  <c r="C7" i="4"/>
  <c r="C43" i="4" s="1"/>
  <c r="F6" i="4"/>
  <c r="F4" i="4"/>
  <c r="F3" i="4"/>
  <c r="F2" i="4"/>
  <c r="F42" i="4" l="1"/>
  <c r="F7" i="4"/>
  <c r="F24" i="4"/>
  <c r="F43" i="4" l="1"/>
  <c r="I31" i="4" l="1"/>
  <c r="I25" i="4"/>
  <c r="I4" i="4"/>
  <c r="I37" i="4"/>
  <c r="I32" i="4"/>
  <c r="I30" i="4"/>
  <c r="I35" i="4"/>
  <c r="I29" i="4"/>
  <c r="I34" i="4"/>
  <c r="I28" i="4"/>
  <c r="I27" i="4"/>
  <c r="I41" i="4"/>
  <c r="I26" i="4"/>
  <c r="I36" i="4" s="1"/>
  <c r="I38" i="4"/>
  <c r="I33" i="4"/>
  <c r="I5" i="4"/>
  <c r="I3" i="4"/>
  <c r="I39" i="4"/>
  <c r="I12" i="4"/>
  <c r="I18" i="4"/>
  <c r="I8" i="4"/>
  <c r="I19" i="4"/>
  <c r="I11" i="4"/>
  <c r="I9" i="4"/>
  <c r="I23" i="4"/>
  <c r="I20" i="4"/>
  <c r="I6" i="4"/>
  <c r="I21" i="4"/>
  <c r="I13" i="4"/>
  <c r="I2" i="4"/>
  <c r="I7" i="4" s="1"/>
  <c r="I14" i="4"/>
  <c r="I10" i="4"/>
  <c r="I15" i="4"/>
  <c r="I22" i="4"/>
  <c r="I40" i="4"/>
  <c r="I16" i="4"/>
  <c r="I17" i="4"/>
  <c r="I24" i="4" l="1"/>
  <c r="I43" i="4" s="1"/>
  <c r="I42" i="4"/>
</calcChain>
</file>

<file path=xl/sharedStrings.xml><?xml version="1.0" encoding="utf-8"?>
<sst xmlns="http://schemas.openxmlformats.org/spreadsheetml/2006/main" count="117" uniqueCount="53">
  <si>
    <t>Voting Percentage</t>
  </si>
  <si>
    <t>Kotak Mahindra Prime</t>
  </si>
  <si>
    <t>Union Bank of India</t>
  </si>
  <si>
    <t>Axis Bank Limited</t>
  </si>
  <si>
    <t>Yes Bank Limited</t>
  </si>
  <si>
    <t>HDFC Bank Limited</t>
  </si>
  <si>
    <t>Total</t>
  </si>
  <si>
    <t>Sri Shanmukha Infra</t>
  </si>
  <si>
    <t>Jhansi Rani Electrical Works</t>
  </si>
  <si>
    <t>G China Durgaiah</t>
  </si>
  <si>
    <t>M/s Fortuner Infra</t>
  </si>
  <si>
    <t>M/s Kailsh Enterprises</t>
  </si>
  <si>
    <t>Varala Ramanji</t>
  </si>
  <si>
    <t>Durga Steels</t>
  </si>
  <si>
    <t>Sri Venkateshwar Enterprises</t>
  </si>
  <si>
    <t>KLR Constructions</t>
  </si>
  <si>
    <t>Surabi Constructions</t>
  </si>
  <si>
    <t>Maddu Peddkha</t>
  </si>
  <si>
    <t>Arvensis Energy Pvt ltd</t>
  </si>
  <si>
    <t>Nanatva Infra Projects Pvt Ltd</t>
  </si>
  <si>
    <t>RKI Builders</t>
  </si>
  <si>
    <t>P Krishna Sagar</t>
  </si>
  <si>
    <t>Avireni Vinay Kumar</t>
  </si>
  <si>
    <t>Vankadari Sureshu</t>
  </si>
  <si>
    <t>Kilari Satish</t>
  </si>
  <si>
    <t>Kari Adiseshu</t>
  </si>
  <si>
    <t>Sunkar Kiran Kumar</t>
  </si>
  <si>
    <t>Vasamsetti Satish</t>
  </si>
  <si>
    <t>Amount of claim in CIRP</t>
  </si>
  <si>
    <t>Income Tax Officer (TDS), Ward-1(4)</t>
  </si>
  <si>
    <t>Asst. Commissioner (State Tax) AP</t>
  </si>
  <si>
    <t>Asst. Commissioner (State Tax) TS</t>
  </si>
  <si>
    <t>Yantra Epcom Solutions Private Ltd</t>
  </si>
  <si>
    <t>Phoenix Electrical Insulation Materials Co Pvt Ltd</t>
  </si>
  <si>
    <t>Konasani Raghava Reddy</t>
  </si>
  <si>
    <t>Kamma Nageswara Rao</t>
  </si>
  <si>
    <t xml:space="preserve">Mallolu Yagna Narayana </t>
  </si>
  <si>
    <t>Parthiban Balakrishna</t>
  </si>
  <si>
    <t>Asst. Commissioner Income Tax,Central Circle-1(2)</t>
  </si>
  <si>
    <t>Name of the creditor/ Stakeholder</t>
  </si>
  <si>
    <t>S.No</t>
  </si>
  <si>
    <t>Claim received During Liquidation</t>
  </si>
  <si>
    <t>Claim admitted during CIRP and adopted by liquidator</t>
  </si>
  <si>
    <t>Claims  admitted during liquidation</t>
  </si>
  <si>
    <t>Claims Rejected During liquidation</t>
  </si>
  <si>
    <t>Employees State Insurance( ESI)</t>
  </si>
  <si>
    <t>Category</t>
  </si>
  <si>
    <t>Secured</t>
  </si>
  <si>
    <t>secured</t>
  </si>
  <si>
    <t>unsecured</t>
  </si>
  <si>
    <t>M/s Lakshmi Transcon Private Limited ( under Liquidation)</t>
  </si>
  <si>
    <t>Annexure3</t>
  </si>
  <si>
    <t xml:space="preserve"> Operational creditors (Employees)  as on  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</si>
</sst>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10" fontId="5" fillId="0" borderId="1" xfId="0" applyNumberFormat="1" applyFont="1" applyBorder="1"/>
    <xf numFmtId="3" fontId="2" fillId="0" borderId="1" xfId="0" applyNumberFormat="1" applyFont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1" zoomScale="92" zoomScaleNormal="100" zoomScaleSheetLayoutView="92" workbookViewId="0">
      <selection activeCell="B25" sqref="B25:H36"/>
    </sheetView>
  </sheetViews>
  <sheetFormatPr defaultRowHeight="14.4" x14ac:dyDescent="0.3"/>
  <cols>
    <col min="1" max="1" width="7.44140625" style="10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  <col min="9" max="9" width="16" customWidth="1"/>
  </cols>
  <sheetData>
    <row r="1" spans="1:9" ht="61.2" customHeight="1" x14ac:dyDescent="0.3">
      <c r="A1" s="12" t="s">
        <v>40</v>
      </c>
      <c r="B1" s="12" t="s">
        <v>39</v>
      </c>
      <c r="C1" s="1" t="s">
        <v>28</v>
      </c>
      <c r="D1" s="12" t="s">
        <v>42</v>
      </c>
      <c r="E1" s="12" t="s">
        <v>41</v>
      </c>
      <c r="F1" s="1" t="s">
        <v>43</v>
      </c>
      <c r="G1" s="1" t="s">
        <v>44</v>
      </c>
      <c r="H1" s="12" t="s">
        <v>46</v>
      </c>
      <c r="I1" s="12" t="s">
        <v>0</v>
      </c>
    </row>
    <row r="2" spans="1:9" ht="15.6" x14ac:dyDescent="0.3">
      <c r="A2" s="6">
        <v>1</v>
      </c>
      <c r="B2" s="2" t="s">
        <v>1</v>
      </c>
      <c r="C2" s="3">
        <v>1332812</v>
      </c>
      <c r="D2" s="18"/>
      <c r="E2" s="18">
        <v>1908169</v>
      </c>
      <c r="F2" s="18">
        <f>E2</f>
        <v>1908169</v>
      </c>
      <c r="G2" s="18">
        <v>0</v>
      </c>
      <c r="H2" s="18" t="s">
        <v>47</v>
      </c>
      <c r="I2" s="13">
        <f>F2/F$43</f>
        <v>7.8171547388211741E-3</v>
      </c>
    </row>
    <row r="3" spans="1:9" ht="15.6" x14ac:dyDescent="0.3">
      <c r="A3" s="6">
        <v>2</v>
      </c>
      <c r="B3" s="2" t="s">
        <v>2</v>
      </c>
      <c r="C3" s="3">
        <v>18502890</v>
      </c>
      <c r="D3" s="18"/>
      <c r="E3" s="18">
        <v>15145922</v>
      </c>
      <c r="F3" s="18">
        <f>E3</f>
        <v>15145922</v>
      </c>
      <c r="G3" s="18">
        <v>0</v>
      </c>
      <c r="H3" s="18" t="s">
        <v>49</v>
      </c>
      <c r="I3" s="13">
        <f>F3/F$43</f>
        <v>6.2047971608445517E-2</v>
      </c>
    </row>
    <row r="4" spans="1:9" ht="15.6" x14ac:dyDescent="0.3">
      <c r="A4" s="6">
        <v>3</v>
      </c>
      <c r="B4" s="2" t="s">
        <v>3</v>
      </c>
      <c r="C4" s="3">
        <v>11646881</v>
      </c>
      <c r="D4" s="18"/>
      <c r="E4" s="18">
        <v>14608417</v>
      </c>
      <c r="F4" s="18">
        <f>E4</f>
        <v>14608417</v>
      </c>
      <c r="G4" s="18">
        <v>0</v>
      </c>
      <c r="H4" s="18" t="s">
        <v>48</v>
      </c>
      <c r="I4" s="13">
        <f>F4/F$43</f>
        <v>5.9845986481399605E-2</v>
      </c>
    </row>
    <row r="5" spans="1:9" ht="15.6" x14ac:dyDescent="0.3">
      <c r="A5" s="6">
        <v>4</v>
      </c>
      <c r="B5" s="2" t="s">
        <v>4</v>
      </c>
      <c r="C5" s="3">
        <v>796112</v>
      </c>
      <c r="D5" s="18"/>
      <c r="E5" s="18">
        <v>972351</v>
      </c>
      <c r="F5" s="18">
        <v>972351</v>
      </c>
      <c r="G5" s="18">
        <v>0</v>
      </c>
      <c r="H5" s="18" t="s">
        <v>49</v>
      </c>
      <c r="I5" s="13">
        <f>F5/F$43</f>
        <v>3.9834093455283614E-3</v>
      </c>
    </row>
    <row r="6" spans="1:9" ht="15.6" x14ac:dyDescent="0.3">
      <c r="A6" s="6">
        <v>5</v>
      </c>
      <c r="B6" s="2" t="s">
        <v>5</v>
      </c>
      <c r="C6" s="3">
        <v>1580865</v>
      </c>
      <c r="D6" s="18">
        <v>1580865</v>
      </c>
      <c r="E6" s="3">
        <v>0</v>
      </c>
      <c r="F6" s="18">
        <f>D6</f>
        <v>1580865</v>
      </c>
      <c r="G6" s="18">
        <v>0</v>
      </c>
      <c r="H6" s="18" t="s">
        <v>49</v>
      </c>
      <c r="I6" s="13">
        <f>F6/F$43</f>
        <v>6.4762955095625883E-3</v>
      </c>
    </row>
    <row r="7" spans="1:9" ht="15.6" x14ac:dyDescent="0.3">
      <c r="A7" s="11"/>
      <c r="B7" s="4" t="s">
        <v>6</v>
      </c>
      <c r="C7" s="5">
        <f>SUM(C2:C6)</f>
        <v>33859560</v>
      </c>
      <c r="D7" s="9">
        <f>SUM(D2:D6)</f>
        <v>1580865</v>
      </c>
      <c r="E7" s="5">
        <f>SUM(E2:E6)</f>
        <v>32634859</v>
      </c>
      <c r="F7" s="5">
        <f>SUM(F2:F6)</f>
        <v>34215724</v>
      </c>
      <c r="G7" s="18"/>
      <c r="H7" s="18"/>
      <c r="I7" s="14">
        <f>SUM(I2:I6)</f>
        <v>0.14017081768375722</v>
      </c>
    </row>
    <row r="8" spans="1:9" ht="15.6" x14ac:dyDescent="0.3">
      <c r="A8" s="6">
        <f>A6+1</f>
        <v>6</v>
      </c>
      <c r="B8" s="2" t="s">
        <v>7</v>
      </c>
      <c r="C8" s="3">
        <v>4155809</v>
      </c>
      <c r="D8" s="18">
        <v>4155809</v>
      </c>
      <c r="E8" s="3">
        <v>0</v>
      </c>
      <c r="F8" s="18">
        <f>D8</f>
        <v>4155809</v>
      </c>
      <c r="G8" s="18">
        <v>0</v>
      </c>
      <c r="H8" s="18" t="s">
        <v>49</v>
      </c>
      <c r="I8" s="13">
        <f t="shared" ref="I8:I23" si="0">F8/F$43</f>
        <v>1.7025012993076443E-2</v>
      </c>
    </row>
    <row r="9" spans="1:9" ht="15.6" x14ac:dyDescent="0.3">
      <c r="A9" s="6">
        <f>A8+1</f>
        <v>7</v>
      </c>
      <c r="B9" s="2" t="s">
        <v>8</v>
      </c>
      <c r="C9" s="3">
        <v>1151077</v>
      </c>
      <c r="D9" s="18">
        <v>951444</v>
      </c>
      <c r="E9" s="3">
        <v>0</v>
      </c>
      <c r="F9" s="18">
        <f t="shared" ref="F9:F23" si="1">D9</f>
        <v>951444</v>
      </c>
      <c r="G9" s="18">
        <v>0</v>
      </c>
      <c r="H9" s="18" t="s">
        <v>49</v>
      </c>
      <c r="I9" s="13">
        <f t="shared" si="0"/>
        <v>3.8977600900774369E-3</v>
      </c>
    </row>
    <row r="10" spans="1:9" ht="15.6" x14ac:dyDescent="0.3">
      <c r="A10" s="6">
        <f t="shared" ref="A10:A23" si="2">A9+1</f>
        <v>8</v>
      </c>
      <c r="B10" s="2" t="s">
        <v>9</v>
      </c>
      <c r="C10" s="3">
        <v>818685</v>
      </c>
      <c r="D10" s="18">
        <v>818685</v>
      </c>
      <c r="E10" s="3">
        <v>0</v>
      </c>
      <c r="F10" s="18">
        <f t="shared" si="1"/>
        <v>818685</v>
      </c>
      <c r="G10" s="18">
        <v>0</v>
      </c>
      <c r="H10" s="18" t="s">
        <v>49</v>
      </c>
      <c r="I10" s="13">
        <f t="shared" si="0"/>
        <v>3.3538891614693523E-3</v>
      </c>
    </row>
    <row r="11" spans="1:9" ht="15.6" x14ac:dyDescent="0.3">
      <c r="A11" s="6">
        <f t="shared" si="2"/>
        <v>9</v>
      </c>
      <c r="B11" s="2" t="s">
        <v>10</v>
      </c>
      <c r="C11" s="3">
        <v>2568503</v>
      </c>
      <c r="D11" s="18">
        <v>2568503</v>
      </c>
      <c r="E11" s="3">
        <v>0</v>
      </c>
      <c r="F11" s="18">
        <f t="shared" si="1"/>
        <v>2568503</v>
      </c>
      <c r="G11" s="18">
        <v>0</v>
      </c>
      <c r="H11" s="18" t="s">
        <v>49</v>
      </c>
      <c r="I11" s="13">
        <f t="shared" si="0"/>
        <v>1.052233077789567E-2</v>
      </c>
    </row>
    <row r="12" spans="1:9" ht="15.6" x14ac:dyDescent="0.3">
      <c r="A12" s="6">
        <f t="shared" si="2"/>
        <v>10</v>
      </c>
      <c r="B12" s="2" t="s">
        <v>11</v>
      </c>
      <c r="C12" s="3">
        <v>1942844</v>
      </c>
      <c r="D12" s="18">
        <v>1920543.5</v>
      </c>
      <c r="E12" s="3">
        <v>0</v>
      </c>
      <c r="F12" s="18">
        <f t="shared" si="1"/>
        <v>1920543.5</v>
      </c>
      <c r="G12" s="18">
        <v>0</v>
      </c>
      <c r="H12" s="18" t="s">
        <v>49</v>
      </c>
      <c r="I12" s="13">
        <f t="shared" si="0"/>
        <v>7.8678490857660953E-3</v>
      </c>
    </row>
    <row r="13" spans="1:9" ht="15.6" x14ac:dyDescent="0.3">
      <c r="A13" s="6">
        <f t="shared" si="2"/>
        <v>11</v>
      </c>
      <c r="B13" s="2" t="s">
        <v>12</v>
      </c>
      <c r="C13" s="3">
        <v>750610</v>
      </c>
      <c r="D13" s="18">
        <v>750610</v>
      </c>
      <c r="E13" s="3">
        <v>0</v>
      </c>
      <c r="F13" s="18">
        <f t="shared" si="1"/>
        <v>750610</v>
      </c>
      <c r="G13" s="18">
        <v>0</v>
      </c>
      <c r="H13" s="18" t="s">
        <v>49</v>
      </c>
      <c r="I13" s="13">
        <f t="shared" si="0"/>
        <v>3.0750077789265841E-3</v>
      </c>
    </row>
    <row r="14" spans="1:9" ht="15.6" x14ac:dyDescent="0.3">
      <c r="A14" s="6">
        <f t="shared" si="2"/>
        <v>12</v>
      </c>
      <c r="B14" s="2" t="s">
        <v>13</v>
      </c>
      <c r="C14" s="3">
        <v>4895564</v>
      </c>
      <c r="D14" s="18">
        <v>4895564</v>
      </c>
      <c r="E14" s="3">
        <v>0</v>
      </c>
      <c r="F14" s="18">
        <f t="shared" si="1"/>
        <v>4895564</v>
      </c>
      <c r="G14" s="18">
        <v>0</v>
      </c>
      <c r="H14" s="18" t="s">
        <v>49</v>
      </c>
      <c r="I14" s="13">
        <f t="shared" si="0"/>
        <v>2.0055551327897235E-2</v>
      </c>
    </row>
    <row r="15" spans="1:9" ht="15.6" x14ac:dyDescent="0.3">
      <c r="A15" s="6">
        <f t="shared" si="2"/>
        <v>13</v>
      </c>
      <c r="B15" s="2" t="s">
        <v>14</v>
      </c>
      <c r="C15" s="3">
        <v>372960</v>
      </c>
      <c r="D15" s="18">
        <v>372960</v>
      </c>
      <c r="E15" s="3">
        <v>0</v>
      </c>
      <c r="F15" s="18">
        <f t="shared" si="1"/>
        <v>372960</v>
      </c>
      <c r="G15" s="18">
        <v>0</v>
      </c>
      <c r="H15" s="18" t="s">
        <v>49</v>
      </c>
      <c r="I15" s="13">
        <f t="shared" si="0"/>
        <v>1.5278971785993511E-3</v>
      </c>
    </row>
    <row r="16" spans="1:9" ht="15.6" x14ac:dyDescent="0.3">
      <c r="A16" s="6">
        <f t="shared" si="2"/>
        <v>14</v>
      </c>
      <c r="B16" s="2" t="s">
        <v>32</v>
      </c>
      <c r="C16" s="8">
        <v>26285781</v>
      </c>
      <c r="D16" s="19">
        <v>13947936</v>
      </c>
      <c r="E16" s="8">
        <v>0</v>
      </c>
      <c r="F16" s="18">
        <f t="shared" si="1"/>
        <v>13947936</v>
      </c>
      <c r="G16" s="18">
        <v>0</v>
      </c>
      <c r="H16" s="18" t="s">
        <v>49</v>
      </c>
      <c r="I16" s="13">
        <f t="shared" si="0"/>
        <v>5.7140208230599308E-2</v>
      </c>
    </row>
    <row r="17" spans="1:9" ht="15.6" x14ac:dyDescent="0.3">
      <c r="A17" s="6">
        <f t="shared" si="2"/>
        <v>15</v>
      </c>
      <c r="B17" s="2" t="s">
        <v>15</v>
      </c>
      <c r="C17" s="3">
        <v>3989596</v>
      </c>
      <c r="D17" s="18">
        <v>3989596</v>
      </c>
      <c r="E17" s="3">
        <v>0</v>
      </c>
      <c r="F17" s="18">
        <f t="shared" si="1"/>
        <v>3989596</v>
      </c>
      <c r="G17" s="18">
        <v>0</v>
      </c>
      <c r="H17" s="18" t="s">
        <v>49</v>
      </c>
      <c r="I17" s="13">
        <f t="shared" si="0"/>
        <v>1.6344091785047341E-2</v>
      </c>
    </row>
    <row r="18" spans="1:9" ht="31.2" x14ac:dyDescent="0.3">
      <c r="A18" s="6">
        <f t="shared" si="2"/>
        <v>16</v>
      </c>
      <c r="B18" s="2" t="s">
        <v>33</v>
      </c>
      <c r="C18" s="8">
        <v>62823</v>
      </c>
      <c r="D18" s="19">
        <v>37308</v>
      </c>
      <c r="E18" s="8">
        <v>0</v>
      </c>
      <c r="F18" s="18">
        <f t="shared" si="1"/>
        <v>37308</v>
      </c>
      <c r="G18" s="18">
        <v>0</v>
      </c>
      <c r="H18" s="18" t="s">
        <v>49</v>
      </c>
      <c r="I18" s="13">
        <f t="shared" si="0"/>
        <v>1.5283887800081667E-4</v>
      </c>
    </row>
    <row r="19" spans="1:9" ht="15.6" x14ac:dyDescent="0.3">
      <c r="A19" s="6">
        <f t="shared" si="2"/>
        <v>17</v>
      </c>
      <c r="B19" s="2" t="s">
        <v>16</v>
      </c>
      <c r="C19" s="3">
        <v>3903212</v>
      </c>
      <c r="D19" s="18">
        <v>1864196</v>
      </c>
      <c r="E19" s="3">
        <v>0</v>
      </c>
      <c r="F19" s="18">
        <f t="shared" si="1"/>
        <v>1864196</v>
      </c>
      <c r="G19" s="18">
        <v>0</v>
      </c>
      <c r="H19" s="18" t="s">
        <v>49</v>
      </c>
      <c r="I19" s="13">
        <f t="shared" si="0"/>
        <v>7.6370114992390494E-3</v>
      </c>
    </row>
    <row r="20" spans="1:9" ht="15.6" x14ac:dyDescent="0.3">
      <c r="A20" s="6">
        <f t="shared" si="2"/>
        <v>18</v>
      </c>
      <c r="B20" s="2" t="s">
        <v>17</v>
      </c>
      <c r="C20" s="3">
        <v>426466</v>
      </c>
      <c r="D20" s="18">
        <v>426466</v>
      </c>
      <c r="E20" s="3">
        <v>0</v>
      </c>
      <c r="F20" s="18">
        <f t="shared" si="1"/>
        <v>426466</v>
      </c>
      <c r="G20" s="18">
        <v>0</v>
      </c>
      <c r="H20" s="18" t="s">
        <v>49</v>
      </c>
      <c r="I20" s="13">
        <f t="shared" si="0"/>
        <v>1.7470940534334803E-3</v>
      </c>
    </row>
    <row r="21" spans="1:9" ht="15.6" x14ac:dyDescent="0.3">
      <c r="A21" s="6">
        <f t="shared" si="2"/>
        <v>19</v>
      </c>
      <c r="B21" s="2" t="s">
        <v>18</v>
      </c>
      <c r="C21" s="3">
        <v>20106323</v>
      </c>
      <c r="D21" s="18">
        <v>18061387</v>
      </c>
      <c r="E21" s="3">
        <v>0</v>
      </c>
      <c r="F21" s="18">
        <f t="shared" si="1"/>
        <v>18061387</v>
      </c>
      <c r="G21" s="18">
        <v>0</v>
      </c>
      <c r="H21" s="18" t="s">
        <v>49</v>
      </c>
      <c r="I21" s="13">
        <f t="shared" si="0"/>
        <v>7.3991694119720605E-2</v>
      </c>
    </row>
    <row r="22" spans="1:9" ht="15.6" x14ac:dyDescent="0.3">
      <c r="A22" s="6">
        <f t="shared" si="2"/>
        <v>20</v>
      </c>
      <c r="B22" s="2" t="s">
        <v>19</v>
      </c>
      <c r="C22" s="3">
        <v>57672668</v>
      </c>
      <c r="D22" s="18">
        <v>43970953</v>
      </c>
      <c r="E22" s="3">
        <v>0</v>
      </c>
      <c r="F22" s="18">
        <f t="shared" si="1"/>
        <v>43970953</v>
      </c>
      <c r="G22" s="18">
        <v>0</v>
      </c>
      <c r="H22" s="18" t="s">
        <v>49</v>
      </c>
      <c r="I22" s="13">
        <f t="shared" si="0"/>
        <v>0.18013485368142607</v>
      </c>
    </row>
    <row r="23" spans="1:9" ht="15.6" x14ac:dyDescent="0.3">
      <c r="A23" s="6">
        <f t="shared" si="2"/>
        <v>21</v>
      </c>
      <c r="B23" s="2" t="s">
        <v>20</v>
      </c>
      <c r="C23" s="3">
        <v>40165559</v>
      </c>
      <c r="D23" s="18">
        <v>40165557</v>
      </c>
      <c r="E23" s="3">
        <v>0</v>
      </c>
      <c r="F23" s="18">
        <f t="shared" si="1"/>
        <v>40165557</v>
      </c>
      <c r="G23" s="18">
        <v>0</v>
      </c>
      <c r="H23" s="18" t="s">
        <v>49</v>
      </c>
      <c r="I23" s="13">
        <f t="shared" si="0"/>
        <v>0.1645453700589109</v>
      </c>
    </row>
    <row r="24" spans="1:9" ht="15.6" x14ac:dyDescent="0.3">
      <c r="A24" s="11"/>
      <c r="B24" s="4" t="s">
        <v>6</v>
      </c>
      <c r="C24" s="9">
        <v>169337480</v>
      </c>
      <c r="D24" s="9">
        <v>138897517</v>
      </c>
      <c r="E24" s="9">
        <v>0</v>
      </c>
      <c r="F24" s="9">
        <f>SUM(F8:F23)</f>
        <v>138897517.5</v>
      </c>
      <c r="G24" s="18"/>
      <c r="H24" s="18" t="s">
        <v>49</v>
      </c>
      <c r="I24" s="14">
        <f>SUM(I8:I23)</f>
        <v>0.56901846070008566</v>
      </c>
    </row>
    <row r="25" spans="1:9" ht="15.6" x14ac:dyDescent="0.3">
      <c r="A25" s="6">
        <f>A23+1</f>
        <v>22</v>
      </c>
      <c r="B25" s="2" t="s">
        <v>21</v>
      </c>
      <c r="C25" s="7">
        <v>377584</v>
      </c>
      <c r="D25" s="18">
        <v>377584</v>
      </c>
      <c r="E25" s="20">
        <v>0</v>
      </c>
      <c r="F25" s="18">
        <v>377584</v>
      </c>
      <c r="G25" s="18">
        <v>0</v>
      </c>
      <c r="H25" s="18" t="s">
        <v>49</v>
      </c>
      <c r="I25" s="13">
        <f t="shared" ref="I25:I35" si="3">F25/F$43</f>
        <v>1.5468402195523846E-3</v>
      </c>
    </row>
    <row r="26" spans="1:9" ht="15.6" x14ac:dyDescent="0.3">
      <c r="A26" s="6">
        <f>A25+1</f>
        <v>23</v>
      </c>
      <c r="B26" s="2" t="s">
        <v>36</v>
      </c>
      <c r="C26" s="7">
        <v>808500</v>
      </c>
      <c r="D26" s="18">
        <v>808500</v>
      </c>
      <c r="E26" s="20">
        <v>0</v>
      </c>
      <c r="F26" s="18">
        <v>808500</v>
      </c>
      <c r="G26" s="18">
        <v>0</v>
      </c>
      <c r="H26" s="18" t="s">
        <v>49</v>
      </c>
      <c r="I26" s="13">
        <f t="shared" si="3"/>
        <v>3.3121644918961157E-3</v>
      </c>
    </row>
    <row r="27" spans="1:9" ht="15.6" x14ac:dyDescent="0.3">
      <c r="A27" s="6">
        <f t="shared" ref="A27:A35" si="4">A26+1</f>
        <v>24</v>
      </c>
      <c r="B27" s="2" t="s">
        <v>22</v>
      </c>
      <c r="C27" s="7">
        <v>677000</v>
      </c>
      <c r="D27" s="18">
        <v>677000</v>
      </c>
      <c r="E27" s="20">
        <v>0</v>
      </c>
      <c r="F27" s="18">
        <v>677000</v>
      </c>
      <c r="G27" s="18">
        <v>0</v>
      </c>
      <c r="H27" s="18" t="s">
        <v>49</v>
      </c>
      <c r="I27" s="13">
        <f t="shared" si="3"/>
        <v>2.7734512814021894E-3</v>
      </c>
    </row>
    <row r="28" spans="1:9" ht="15.6" x14ac:dyDescent="0.3">
      <c r="A28" s="6">
        <f t="shared" si="4"/>
        <v>25</v>
      </c>
      <c r="B28" s="2" t="s">
        <v>23</v>
      </c>
      <c r="C28" s="7">
        <v>659286</v>
      </c>
      <c r="D28" s="18">
        <v>659286</v>
      </c>
      <c r="E28" s="20">
        <v>0</v>
      </c>
      <c r="F28" s="18">
        <v>659286</v>
      </c>
      <c r="G28" s="18">
        <v>0</v>
      </c>
      <c r="H28" s="18" t="s">
        <v>49</v>
      </c>
      <c r="I28" s="13">
        <f t="shared" si="3"/>
        <v>2.7008827201041711E-3</v>
      </c>
    </row>
    <row r="29" spans="1:9" ht="15.6" x14ac:dyDescent="0.3">
      <c r="A29" s="6">
        <f t="shared" si="4"/>
        <v>26</v>
      </c>
      <c r="B29" s="2" t="s">
        <v>34</v>
      </c>
      <c r="C29" s="7">
        <v>154000</v>
      </c>
      <c r="D29" s="18">
        <v>154000</v>
      </c>
      <c r="E29" s="20">
        <v>0</v>
      </c>
      <c r="F29" s="18">
        <v>154000</v>
      </c>
      <c r="G29" s="18">
        <v>0</v>
      </c>
      <c r="H29" s="18" t="s">
        <v>49</v>
      </c>
      <c r="I29" s="13">
        <f t="shared" si="3"/>
        <v>6.3088847464687922E-4</v>
      </c>
    </row>
    <row r="30" spans="1:9" ht="15.6" x14ac:dyDescent="0.3">
      <c r="A30" s="6">
        <f t="shared" si="4"/>
        <v>27</v>
      </c>
      <c r="B30" s="2" t="s">
        <v>24</v>
      </c>
      <c r="C30" s="7">
        <v>166000</v>
      </c>
      <c r="D30" s="18">
        <v>166000</v>
      </c>
      <c r="E30" s="20">
        <v>0</v>
      </c>
      <c r="F30" s="18">
        <v>166000</v>
      </c>
      <c r="G30" s="18">
        <v>0</v>
      </c>
      <c r="H30" s="18" t="s">
        <v>49</v>
      </c>
      <c r="I30" s="13">
        <f t="shared" si="3"/>
        <v>6.8004861552845421E-4</v>
      </c>
    </row>
    <row r="31" spans="1:9" ht="15.6" x14ac:dyDescent="0.3">
      <c r="A31" s="6">
        <f t="shared" si="4"/>
        <v>28</v>
      </c>
      <c r="B31" s="2" t="s">
        <v>25</v>
      </c>
      <c r="C31" s="7">
        <v>295500</v>
      </c>
      <c r="D31" s="18">
        <v>295500</v>
      </c>
      <c r="E31" s="20">
        <v>0</v>
      </c>
      <c r="F31" s="18">
        <v>295500</v>
      </c>
      <c r="G31" s="18">
        <v>0</v>
      </c>
      <c r="H31" s="18" t="s">
        <v>49</v>
      </c>
      <c r="I31" s="13">
        <f t="shared" si="3"/>
        <v>1.2105684692087844E-3</v>
      </c>
    </row>
    <row r="32" spans="1:9" ht="15.6" x14ac:dyDescent="0.3">
      <c r="A32" s="6">
        <f t="shared" si="4"/>
        <v>29</v>
      </c>
      <c r="B32" s="2" t="s">
        <v>35</v>
      </c>
      <c r="C32" s="7">
        <v>791500</v>
      </c>
      <c r="D32" s="18">
        <v>791500</v>
      </c>
      <c r="E32" s="20"/>
      <c r="F32" s="18">
        <v>791500</v>
      </c>
      <c r="G32" s="18">
        <v>0</v>
      </c>
      <c r="H32" s="18" t="s">
        <v>49</v>
      </c>
      <c r="I32" s="13">
        <f t="shared" si="3"/>
        <v>3.2425209589805513E-3</v>
      </c>
    </row>
    <row r="33" spans="1:9" ht="15.6" x14ac:dyDescent="0.3">
      <c r="A33" s="6">
        <f t="shared" si="4"/>
        <v>30</v>
      </c>
      <c r="B33" s="2" t="s">
        <v>37</v>
      </c>
      <c r="C33" s="7">
        <v>325000</v>
      </c>
      <c r="D33" s="18">
        <v>325000</v>
      </c>
      <c r="E33" s="20"/>
      <c r="F33" s="18">
        <v>325000</v>
      </c>
      <c r="G33" s="18">
        <v>0</v>
      </c>
      <c r="H33" s="18" t="s">
        <v>49</v>
      </c>
      <c r="I33" s="13">
        <f t="shared" si="3"/>
        <v>1.3314204822093229E-3</v>
      </c>
    </row>
    <row r="34" spans="1:9" ht="15.6" x14ac:dyDescent="0.3">
      <c r="A34" s="6">
        <f t="shared" si="4"/>
        <v>31</v>
      </c>
      <c r="B34" s="2" t="s">
        <v>26</v>
      </c>
      <c r="C34" s="7">
        <v>175000</v>
      </c>
      <c r="D34" s="18">
        <v>175000</v>
      </c>
      <c r="E34" s="20"/>
      <c r="F34" s="18">
        <v>175000</v>
      </c>
      <c r="G34" s="18">
        <v>0</v>
      </c>
      <c r="H34" s="18" t="s">
        <v>49</v>
      </c>
      <c r="I34" s="13">
        <f t="shared" si="3"/>
        <v>7.1691872118963545E-4</v>
      </c>
    </row>
    <row r="35" spans="1:9" ht="15.6" x14ac:dyDescent="0.3">
      <c r="A35" s="6">
        <f t="shared" si="4"/>
        <v>32</v>
      </c>
      <c r="B35" s="2" t="s">
        <v>27</v>
      </c>
      <c r="C35" s="7">
        <v>110000</v>
      </c>
      <c r="D35" s="18">
        <v>110000</v>
      </c>
      <c r="E35" s="20"/>
      <c r="F35" s="18">
        <v>110000</v>
      </c>
      <c r="G35" s="18">
        <v>0</v>
      </c>
      <c r="H35" s="18" t="s">
        <v>49</v>
      </c>
      <c r="I35" s="13">
        <f t="shared" si="3"/>
        <v>4.5063462474777082E-4</v>
      </c>
    </row>
    <row r="36" spans="1:9" ht="15.6" x14ac:dyDescent="0.3">
      <c r="A36" s="6"/>
      <c r="B36" s="2" t="s">
        <v>6</v>
      </c>
      <c r="C36" s="7">
        <f>SUM(C25:C35)</f>
        <v>4539370</v>
      </c>
      <c r="D36" s="9">
        <f>SUM(D25:D35)</f>
        <v>4539370</v>
      </c>
      <c r="E36" s="20"/>
      <c r="F36" s="9">
        <f>SUM(F25:F35)</f>
        <v>4539370</v>
      </c>
      <c r="G36" s="18">
        <v>0</v>
      </c>
      <c r="H36" s="18"/>
      <c r="I36" s="14">
        <f>SUM(I26:I35)</f>
        <v>1.7049498839913874E-2</v>
      </c>
    </row>
    <row r="37" spans="1:9" ht="31.2" x14ac:dyDescent="0.3">
      <c r="A37" s="6">
        <f>A35+1</f>
        <v>33</v>
      </c>
      <c r="B37" s="2" t="s">
        <v>29</v>
      </c>
      <c r="C37" s="7">
        <v>2888360</v>
      </c>
      <c r="D37" s="18">
        <v>2888360</v>
      </c>
      <c r="E37" s="20"/>
      <c r="F37" s="19">
        <f>D37</f>
        <v>2888360</v>
      </c>
      <c r="G37" s="18">
        <v>0</v>
      </c>
      <c r="H37" s="18"/>
      <c r="I37" s="13">
        <f>F35/$F$43</f>
        <v>4.5063462474777082E-4</v>
      </c>
    </row>
    <row r="38" spans="1:9" ht="31.2" x14ac:dyDescent="0.3">
      <c r="A38" s="6">
        <f>A37+1</f>
        <v>34</v>
      </c>
      <c r="B38" s="2" t="s">
        <v>38</v>
      </c>
      <c r="C38" s="7">
        <v>20237741</v>
      </c>
      <c r="D38" s="18">
        <v>20237741</v>
      </c>
      <c r="E38" s="20"/>
      <c r="F38" s="19">
        <f>D38</f>
        <v>20237741</v>
      </c>
      <c r="G38" s="18">
        <v>0</v>
      </c>
      <c r="H38" s="18"/>
      <c r="I38" s="13">
        <f>F36/$F$43</f>
        <v>1.8596339059466258E-2</v>
      </c>
    </row>
    <row r="39" spans="1:9" ht="15.6" x14ac:dyDescent="0.3">
      <c r="A39" s="6">
        <f t="shared" ref="A39:A41" si="5">A38+1</f>
        <v>35</v>
      </c>
      <c r="B39" s="2" t="s">
        <v>30</v>
      </c>
      <c r="C39" s="7">
        <v>39551275</v>
      </c>
      <c r="D39" s="18">
        <v>39551275</v>
      </c>
      <c r="E39" s="20"/>
      <c r="F39" s="19">
        <f t="shared" ref="F39:F40" si="6">D39</f>
        <v>39551275</v>
      </c>
      <c r="G39" s="18">
        <v>0</v>
      </c>
      <c r="H39" s="18"/>
      <c r="I39" s="13">
        <f>F39/$F$43</f>
        <v>0.16202885425382627</v>
      </c>
    </row>
    <row r="40" spans="1:9" ht="15.6" x14ac:dyDescent="0.3">
      <c r="A40" s="6">
        <f t="shared" si="5"/>
        <v>36</v>
      </c>
      <c r="B40" s="2" t="s">
        <v>31</v>
      </c>
      <c r="C40" s="7">
        <v>3628518</v>
      </c>
      <c r="D40" s="18">
        <v>3628518</v>
      </c>
      <c r="E40" s="20"/>
      <c r="F40" s="19">
        <f t="shared" si="6"/>
        <v>3628518</v>
      </c>
      <c r="G40" s="18">
        <v>0</v>
      </c>
      <c r="H40" s="18"/>
      <c r="I40" s="13">
        <f>F37/$F$43</f>
        <v>1.1832682043058831E-2</v>
      </c>
    </row>
    <row r="41" spans="1:9" ht="15.6" x14ac:dyDescent="0.3">
      <c r="A41" s="6">
        <f t="shared" si="5"/>
        <v>37</v>
      </c>
      <c r="B41" s="2" t="s">
        <v>45</v>
      </c>
      <c r="C41" s="7">
        <v>128754</v>
      </c>
      <c r="D41" s="18"/>
      <c r="E41" s="20">
        <v>141690</v>
      </c>
      <c r="F41" s="19">
        <v>141690</v>
      </c>
      <c r="G41" s="18">
        <v>0</v>
      </c>
      <c r="H41" s="18"/>
      <c r="I41" s="13">
        <f>F38/$F$43</f>
        <v>8.2907516557068878E-2</v>
      </c>
    </row>
    <row r="42" spans="1:9" ht="15.6" x14ac:dyDescent="0.3">
      <c r="A42" s="6"/>
      <c r="B42" s="2" t="s">
        <v>6</v>
      </c>
      <c r="C42" s="7">
        <v>66434648</v>
      </c>
      <c r="D42" s="9">
        <f>SUM(D37:D41)</f>
        <v>66305894</v>
      </c>
      <c r="E42" s="9">
        <f>SUM(E37:E41)</f>
        <v>141690</v>
      </c>
      <c r="F42" s="21">
        <f>SUM(F37:F41)</f>
        <v>66447584</v>
      </c>
      <c r="G42" s="18">
        <v>0</v>
      </c>
      <c r="H42" s="18"/>
      <c r="I42" s="22">
        <f>SUM(I37:I41)</f>
        <v>0.27581602653816795</v>
      </c>
    </row>
    <row r="43" spans="1:9" x14ac:dyDescent="0.3">
      <c r="A43" s="15"/>
      <c r="B43" s="16"/>
      <c r="C43" s="17">
        <f>C7+C24+C36+C42</f>
        <v>274171058</v>
      </c>
      <c r="D43" s="23">
        <f>D7+D24+D36+D42</f>
        <v>211323646</v>
      </c>
      <c r="E43" s="23">
        <f>E7+E24+E36+E42</f>
        <v>32776549</v>
      </c>
      <c r="F43" s="23">
        <f>F7+F24+F36+F42</f>
        <v>244100195.5</v>
      </c>
      <c r="G43" s="23">
        <f>G7+G24+G36+G42</f>
        <v>0</v>
      </c>
      <c r="H43" s="23"/>
      <c r="I43" s="24">
        <f>I7+I24+I36+I42</f>
        <v>1.0020548037619248</v>
      </c>
    </row>
    <row r="47" spans="1:9" x14ac:dyDescent="0.3">
      <c r="I47">
        <f>66576338-141690+128754</f>
        <v>66563402</v>
      </c>
    </row>
  </sheetData>
  <pageMargins left="0.7" right="0.7" top="0.75" bottom="0.75" header="0.3" footer="0.3"/>
  <pageSetup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zoomScale="92" zoomScaleNormal="100" zoomScaleSheetLayoutView="92" workbookViewId="0">
      <selection activeCell="B22" sqref="B22"/>
    </sheetView>
  </sheetViews>
  <sheetFormatPr defaultRowHeight="14.4" x14ac:dyDescent="0.3"/>
  <cols>
    <col min="1" max="1" width="7.44140625" style="10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25" t="s">
        <v>50</v>
      </c>
      <c r="B1" s="25"/>
      <c r="C1" s="25"/>
      <c r="D1" s="25"/>
      <c r="E1" s="25"/>
      <c r="F1" s="25"/>
      <c r="G1" s="25"/>
      <c r="H1" s="25"/>
    </row>
    <row r="2" spans="1:8" x14ac:dyDescent="0.3">
      <c r="A2" s="26" t="s">
        <v>52</v>
      </c>
      <c r="B2" s="26"/>
      <c r="C2" s="26"/>
      <c r="D2" s="26"/>
      <c r="E2" s="26"/>
      <c r="F2" s="26"/>
      <c r="G2" s="26"/>
      <c r="H2" s="27" t="s">
        <v>51</v>
      </c>
    </row>
    <row r="3" spans="1:8" ht="61.2" customHeight="1" x14ac:dyDescent="0.3">
      <c r="A3" s="12" t="s">
        <v>40</v>
      </c>
      <c r="B3" s="12" t="s">
        <v>39</v>
      </c>
      <c r="C3" s="12" t="s">
        <v>28</v>
      </c>
      <c r="D3" s="12" t="s">
        <v>42</v>
      </c>
      <c r="E3" s="12" t="s">
        <v>41</v>
      </c>
      <c r="F3" s="12" t="s">
        <v>43</v>
      </c>
      <c r="G3" s="12" t="s">
        <v>44</v>
      </c>
      <c r="H3" s="12" t="s">
        <v>46</v>
      </c>
    </row>
    <row r="4" spans="1:8" ht="15.6" x14ac:dyDescent="0.3">
      <c r="A4" s="6">
        <v>1</v>
      </c>
      <c r="B4" s="2" t="s">
        <v>21</v>
      </c>
      <c r="C4" s="7">
        <v>377584</v>
      </c>
      <c r="D4" s="18">
        <v>377584</v>
      </c>
      <c r="E4" s="20">
        <v>0</v>
      </c>
      <c r="F4" s="18">
        <v>377584</v>
      </c>
      <c r="G4" s="18">
        <v>0</v>
      </c>
      <c r="H4" s="18" t="s">
        <v>49</v>
      </c>
    </row>
    <row r="5" spans="1:8" ht="15.6" x14ac:dyDescent="0.3">
      <c r="A5" s="6">
        <v>2</v>
      </c>
      <c r="B5" s="2" t="s">
        <v>36</v>
      </c>
      <c r="C5" s="7">
        <v>808500</v>
      </c>
      <c r="D5" s="18">
        <v>808500</v>
      </c>
      <c r="E5" s="20">
        <v>0</v>
      </c>
      <c r="F5" s="18">
        <v>808500</v>
      </c>
      <c r="G5" s="18">
        <v>0</v>
      </c>
      <c r="H5" s="18" t="s">
        <v>49</v>
      </c>
    </row>
    <row r="6" spans="1:8" ht="15.6" x14ac:dyDescent="0.3">
      <c r="A6" s="6">
        <v>3</v>
      </c>
      <c r="B6" s="2" t="s">
        <v>22</v>
      </c>
      <c r="C6" s="7">
        <v>677000</v>
      </c>
      <c r="D6" s="18">
        <v>677000</v>
      </c>
      <c r="E6" s="20">
        <v>0</v>
      </c>
      <c r="F6" s="18">
        <v>677000</v>
      </c>
      <c r="G6" s="18">
        <v>0</v>
      </c>
      <c r="H6" s="18" t="s">
        <v>49</v>
      </c>
    </row>
    <row r="7" spans="1:8" ht="15.6" x14ac:dyDescent="0.3">
      <c r="A7" s="6">
        <v>4</v>
      </c>
      <c r="B7" s="2" t="s">
        <v>23</v>
      </c>
      <c r="C7" s="7">
        <v>659286</v>
      </c>
      <c r="D7" s="18">
        <v>659286</v>
      </c>
      <c r="E7" s="20">
        <v>0</v>
      </c>
      <c r="F7" s="18">
        <v>659286</v>
      </c>
      <c r="G7" s="18">
        <v>0</v>
      </c>
      <c r="H7" s="18" t="s">
        <v>49</v>
      </c>
    </row>
    <row r="8" spans="1:8" ht="15.6" x14ac:dyDescent="0.3">
      <c r="A8" s="6">
        <v>5</v>
      </c>
      <c r="B8" s="2" t="s">
        <v>34</v>
      </c>
      <c r="C8" s="7">
        <v>154000</v>
      </c>
      <c r="D8" s="18">
        <v>154000</v>
      </c>
      <c r="E8" s="20">
        <v>0</v>
      </c>
      <c r="F8" s="18">
        <v>154000</v>
      </c>
      <c r="G8" s="18">
        <v>0</v>
      </c>
      <c r="H8" s="18" t="s">
        <v>49</v>
      </c>
    </row>
    <row r="9" spans="1:8" ht="15.6" x14ac:dyDescent="0.3">
      <c r="A9" s="6">
        <v>6</v>
      </c>
      <c r="B9" s="2" t="s">
        <v>24</v>
      </c>
      <c r="C9" s="7">
        <v>166000</v>
      </c>
      <c r="D9" s="18">
        <v>166000</v>
      </c>
      <c r="E9" s="20">
        <v>0</v>
      </c>
      <c r="F9" s="18">
        <v>166000</v>
      </c>
      <c r="G9" s="18">
        <v>0</v>
      </c>
      <c r="H9" s="18" t="s">
        <v>49</v>
      </c>
    </row>
    <row r="10" spans="1:8" ht="15.6" x14ac:dyDescent="0.3">
      <c r="A10" s="6">
        <v>7</v>
      </c>
      <c r="B10" s="2" t="s">
        <v>25</v>
      </c>
      <c r="C10" s="7">
        <v>295500</v>
      </c>
      <c r="D10" s="18">
        <v>295500</v>
      </c>
      <c r="E10" s="20">
        <v>0</v>
      </c>
      <c r="F10" s="18">
        <v>295500</v>
      </c>
      <c r="G10" s="18">
        <v>0</v>
      </c>
      <c r="H10" s="18" t="s">
        <v>49</v>
      </c>
    </row>
    <row r="11" spans="1:8" ht="15.6" x14ac:dyDescent="0.3">
      <c r="A11" s="6">
        <v>8</v>
      </c>
      <c r="B11" s="2" t="s">
        <v>35</v>
      </c>
      <c r="C11" s="7">
        <v>791500</v>
      </c>
      <c r="D11" s="18">
        <v>791500</v>
      </c>
      <c r="E11" s="20"/>
      <c r="F11" s="18">
        <v>791500</v>
      </c>
      <c r="G11" s="18">
        <v>0</v>
      </c>
      <c r="H11" s="18" t="s">
        <v>49</v>
      </c>
    </row>
    <row r="12" spans="1:8" ht="15.6" x14ac:dyDescent="0.3">
      <c r="A12" s="6">
        <v>9</v>
      </c>
      <c r="B12" s="2" t="s">
        <v>37</v>
      </c>
      <c r="C12" s="7">
        <v>325000</v>
      </c>
      <c r="D12" s="18">
        <v>325000</v>
      </c>
      <c r="E12" s="20"/>
      <c r="F12" s="18">
        <v>325000</v>
      </c>
      <c r="G12" s="18">
        <v>0</v>
      </c>
      <c r="H12" s="18" t="s">
        <v>49</v>
      </c>
    </row>
    <row r="13" spans="1:8" ht="15.6" x14ac:dyDescent="0.3">
      <c r="A13" s="6">
        <v>10</v>
      </c>
      <c r="B13" s="2" t="s">
        <v>26</v>
      </c>
      <c r="C13" s="7">
        <v>175000</v>
      </c>
      <c r="D13" s="18">
        <v>175000</v>
      </c>
      <c r="E13" s="20"/>
      <c r="F13" s="18">
        <v>175000</v>
      </c>
      <c r="G13" s="18">
        <v>0</v>
      </c>
      <c r="H13" s="18" t="s">
        <v>49</v>
      </c>
    </row>
    <row r="14" spans="1:8" ht="15.6" x14ac:dyDescent="0.3">
      <c r="A14" s="6">
        <v>11</v>
      </c>
      <c r="B14" s="2" t="s">
        <v>27</v>
      </c>
      <c r="C14" s="7">
        <v>110000</v>
      </c>
      <c r="D14" s="18">
        <v>110000</v>
      </c>
      <c r="E14" s="20"/>
      <c r="F14" s="18">
        <v>110000</v>
      </c>
      <c r="G14" s="18">
        <v>0</v>
      </c>
      <c r="H14" s="18" t="s">
        <v>49</v>
      </c>
    </row>
    <row r="15" spans="1:8" ht="15.6" x14ac:dyDescent="0.3">
      <c r="A15" s="6"/>
      <c r="B15" s="2" t="s">
        <v>6</v>
      </c>
      <c r="C15" s="7">
        <f>SUM(C4:C14)</f>
        <v>4539370</v>
      </c>
      <c r="D15" s="9">
        <f>SUM(D4:D14)</f>
        <v>4539370</v>
      </c>
      <c r="E15" s="20"/>
      <c r="F15" s="9">
        <f>SUM(F4:F14)</f>
        <v>4539370</v>
      </c>
      <c r="G15" s="18">
        <v>0</v>
      </c>
      <c r="H15" s="18"/>
    </row>
    <row r="16" spans="1:8" ht="15.6" x14ac:dyDescent="0.3">
      <c r="A16" s="6"/>
      <c r="B16" s="2"/>
      <c r="C16" s="3"/>
      <c r="D16" s="18"/>
      <c r="E16" s="3"/>
      <c r="F16" s="18"/>
      <c r="G16" s="18"/>
      <c r="H16" s="18"/>
    </row>
    <row r="17" spans="1:8" x14ac:dyDescent="0.3">
      <c r="A17" s="15"/>
      <c r="B17" s="16"/>
      <c r="C17" s="16"/>
      <c r="D17" s="16"/>
      <c r="E17" s="16"/>
      <c r="F17" s="16"/>
      <c r="G17" s="16"/>
      <c r="H17" s="16"/>
    </row>
    <row r="18" spans="1:8" x14ac:dyDescent="0.3">
      <c r="A18" s="15"/>
      <c r="B18" s="16"/>
      <c r="C18" s="16"/>
      <c r="D18" s="28"/>
      <c r="E18" s="28"/>
      <c r="F18" s="28"/>
      <c r="G18" s="28"/>
      <c r="H18" s="16"/>
    </row>
  </sheetData>
  <mergeCells count="2">
    <mergeCell ref="A2:G2"/>
    <mergeCell ref="A1:H1"/>
  </mergeCells>
  <pageMargins left="0.7" right="0.7" top="0.75" bottom="0.75" header="0.3" footer="0.3"/>
  <pageSetup scale="6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 (2)</vt:lpstr>
      <vt:lpstr>Sheet2</vt:lpstr>
      <vt:lpstr>Sheet3</vt:lpstr>
      <vt:lpstr>Sheet2!Print_Area</vt:lpstr>
      <vt:lpstr>'Sheet2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2024-05-28T11:32:11Z</dcterms:created>
  <dcterms:modified xsi:type="dcterms:W3CDTF">2024-06-18T11:21:01Z</dcterms:modified>
</cp:coreProperties>
</file>